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ТСЖ\ОСС\2023-1\"/>
    </mc:Choice>
  </mc:AlternateContent>
  <xr:revisionPtr revIDLastSave="0" documentId="13_ncr:1_{404B3652-532E-438E-A87F-CDEAB90AFE76}" xr6:coauthVersionLast="47" xr6:coauthVersionMax="47" xr10:uidLastSave="{00000000-0000-0000-0000-000000000000}"/>
  <bookViews>
    <workbookView xWindow="-110" yWindow="-110" windowWidth="25820" windowHeight="15500" xr2:uid="{091F2BBC-E3CA-49A4-BADE-BCE4B3DAEA09}"/>
  </bookViews>
  <sheets>
    <sheet name="Смета ТСЖ" sheetId="1" r:id="rId1"/>
    <sheet name="Годовой план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D44" i="1"/>
  <c r="D45" i="1"/>
  <c r="D46" i="1"/>
  <c r="D47" i="1"/>
  <c r="D43" i="1"/>
  <c r="D35" i="1"/>
  <c r="D36" i="1"/>
  <c r="D37" i="1"/>
  <c r="D38" i="1"/>
  <c r="D39" i="1"/>
  <c r="D34" i="1"/>
  <c r="D33" i="1"/>
  <c r="D31" i="1"/>
  <c r="D32" i="1"/>
  <c r="D30" i="1"/>
  <c r="D22" i="1"/>
  <c r="D23" i="1"/>
  <c r="D24" i="1"/>
  <c r="D25" i="1"/>
  <c r="D26" i="1"/>
  <c r="D27" i="1"/>
  <c r="D28" i="1"/>
  <c r="D21" i="1"/>
  <c r="A8" i="1"/>
  <c r="E33" i="1" l="1"/>
  <c r="E41" i="1"/>
  <c r="E40" i="1"/>
  <c r="E44" i="1"/>
  <c r="E45" i="1"/>
  <c r="E46" i="1"/>
  <c r="E47" i="1"/>
  <c r="E43" i="1"/>
  <c r="E31" i="1"/>
  <c r="E32" i="1"/>
  <c r="E34" i="1"/>
  <c r="E35" i="1"/>
  <c r="E36" i="1"/>
  <c r="E37" i="1"/>
  <c r="E38" i="1"/>
  <c r="E39" i="1"/>
  <c r="E30" i="1"/>
  <c r="E22" i="1"/>
  <c r="E23" i="1"/>
  <c r="E24" i="1"/>
  <c r="E25" i="1"/>
  <c r="E26" i="1"/>
  <c r="E27" i="1"/>
  <c r="E28" i="1"/>
  <c r="E21" i="1"/>
  <c r="B48" i="1"/>
  <c r="C48" i="1"/>
  <c r="E48" i="1" l="1"/>
  <c r="E63" i="1" s="1"/>
  <c r="D48" i="1"/>
</calcChain>
</file>

<file path=xl/sharedStrings.xml><?xml version="1.0" encoding="utf-8"?>
<sst xmlns="http://schemas.openxmlformats.org/spreadsheetml/2006/main" count="277" uniqueCount="153">
  <si>
    <t>ТСН ТСЖ "Петровский квартал на воде"</t>
  </si>
  <si>
    <t>общая площадь МКД, включая</t>
  </si>
  <si>
    <t>жилой фонд</t>
  </si>
  <si>
    <t>нежилой фонд</t>
  </si>
  <si>
    <t>МОП</t>
  </si>
  <si>
    <t>Виды платежей и взносов</t>
  </si>
  <si>
    <t>Тариф для жилых помещений</t>
  </si>
  <si>
    <t>Тариф для паркинга</t>
  </si>
  <si>
    <t>Сумма</t>
  </si>
  <si>
    <t>Расходы</t>
  </si>
  <si>
    <t>Коммунальные услуги</t>
  </si>
  <si>
    <t>Отопление</t>
  </si>
  <si>
    <t>Водоотведение</t>
  </si>
  <si>
    <t>Водоснабжение</t>
  </si>
  <si>
    <t>Электроснабжение</t>
  </si>
  <si>
    <t>Содержание общего имущества в многоквартирном доме</t>
  </si>
  <si>
    <t>Текущий ремонт общего имущества в многоквартирном доме</t>
  </si>
  <si>
    <t>Содержание и ремонт АЗУ</t>
  </si>
  <si>
    <t>Содержание и ремонт АППС</t>
  </si>
  <si>
    <t>Эксплуатация приборов учета электрической энергии</t>
  </si>
  <si>
    <t>эксплуатация приборов учета тепловой энергии и горячей воды</t>
  </si>
  <si>
    <t>эксплуатация приборов учета холодной воды</t>
  </si>
  <si>
    <t>РАСЦО</t>
  </si>
  <si>
    <t>Управление МКД</t>
  </si>
  <si>
    <t>Обслуживание ИТП</t>
  </si>
  <si>
    <t>Круглосуточная аварийно-диспетчерская служба</t>
  </si>
  <si>
    <t>Уборка МОП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</si>
  <si>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</si>
  <si>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</si>
  <si>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</si>
  <si>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Обслуж, освидет.,страхование лифтов</t>
  </si>
  <si>
    <t>Охрана территории</t>
  </si>
  <si>
    <t>Резервный фонд ТСЖ</t>
  </si>
  <si>
    <t>Регулярный вывоз снега</t>
  </si>
  <si>
    <t>Охранник с функцией консьержа</t>
  </si>
  <si>
    <t>Предоставление и замена ковров</t>
  </si>
  <si>
    <t>Вечерняя уборка МОП на первом и цокольном этажах</t>
  </si>
  <si>
    <t>ТО систем паркинга (вентиляция, ворота)</t>
  </si>
  <si>
    <t xml:space="preserve">Обслуживание АППЗ паркинга </t>
  </si>
  <si>
    <t>По факту</t>
  </si>
  <si>
    <t>Основания для начисления</t>
  </si>
  <si>
    <t>в мес.</t>
  </si>
  <si>
    <t>в год</t>
  </si>
  <si>
    <t>Распоряжение Комитета по тарифам Санкт-Петербурга</t>
  </si>
  <si>
    <t>Решение ОСС</t>
  </si>
  <si>
    <t>Камеры видеонаблюдения</t>
  </si>
  <si>
    <t>Распознавание автомобилей для паркинга</t>
  </si>
  <si>
    <t>Распознавание автомобилей для временной парковки</t>
  </si>
  <si>
    <t>Усиление сигнала сотовой связи</t>
  </si>
  <si>
    <t>Единая система видеонаблюдения и мониторинга</t>
  </si>
  <si>
    <t>Система беспроводного сбора показаний ИПУ</t>
  </si>
  <si>
    <t>Термостаты в МОП</t>
  </si>
  <si>
    <t>Контейнеры для мусора</t>
  </si>
  <si>
    <t>Модернизация пропускной системы</t>
  </si>
  <si>
    <t>Технический аудит МКД</t>
  </si>
  <si>
    <t>Доходы</t>
  </si>
  <si>
    <t>Жилищные услуги *</t>
  </si>
  <si>
    <t>Итого расходы</t>
  </si>
  <si>
    <t>Итого по жилищным и коммунальным услугам</t>
  </si>
  <si>
    <t>руб./м2</t>
  </si>
  <si>
    <t>Прочие доходы отсутствуют</t>
  </si>
  <si>
    <t>машино-места</t>
  </si>
  <si>
    <t>** настоящая смета доходов и расходов вступает в силу с месяца, следующем за месяцем принятия решений собственников на ОСС</t>
  </si>
  <si>
    <t>Смета доходов и расходов на 2024-2025 гг.**</t>
  </si>
  <si>
    <t>Выборочный ремонт кровли после зимнего периода 2023-2024</t>
  </si>
  <si>
    <t>Замена вышедших из строя дренажных насосов</t>
  </si>
  <si>
    <t>Герметизация вент.шахт</t>
  </si>
  <si>
    <t>Выборочный ремонт систем водоснабжения и водоотведения</t>
  </si>
  <si>
    <t>Прочие непредвиденные закупки/работы</t>
  </si>
  <si>
    <t>Аварийно-техническое обслуживание</t>
  </si>
  <si>
    <t>Поверка, приобретение, установка манометров, фитингов и других устройств систем ГВС, ХВС, тепло- и энергоснабжения, опломбировка и установка общедомовых приборов учёта</t>
  </si>
  <si>
    <t>Гидропневматическая промывка системы и ИТП, опрессовка системы, работы по подготовке к отопительному сезону</t>
  </si>
  <si>
    <t>Банковские и бухгалтерские услуги</t>
  </si>
  <si>
    <t>Услуги связи, закупка канцтоваров, сопровождение бухгалтерской программы</t>
  </si>
  <si>
    <t>Работы по озеленению</t>
  </si>
  <si>
    <t>Дератизация, дезинсекция</t>
  </si>
  <si>
    <t>Замена ламп наружного освещения</t>
  </si>
  <si>
    <t>Ремонт/реставрация дворовых скамеех и прочих МАФ</t>
  </si>
  <si>
    <t>Проверка технического состояния и очистка вентканалов</t>
  </si>
  <si>
    <t>Статья</t>
  </si>
  <si>
    <t>Срок выполнения</t>
  </si>
  <si>
    <t>Исполнитель</t>
  </si>
  <si>
    <t>Ремонт фасада МКД</t>
  </si>
  <si>
    <t>Ремонт тротуарной плитки</t>
  </si>
  <si>
    <t>Проверка состояния ворот, калиток и дверей; замена/ремонт при необходимости</t>
  </si>
  <si>
    <t>Косметический ремонт стен парадных</t>
  </si>
  <si>
    <t>Ремонт санузлов в рецепциях</t>
  </si>
  <si>
    <t>Система полива</t>
  </si>
  <si>
    <t>Обслуж систем очистки воды</t>
  </si>
  <si>
    <t>По статьям содержание и ремонт АЗУ, АППС, ворот паркинга, СКУД, СОТ, ОДС</t>
  </si>
  <si>
    <t>Замена роллетов на энергосберегающие при въезде в паркинг</t>
  </si>
  <si>
    <t>Ремонт въездных ворот паркинга</t>
  </si>
  <si>
    <t>Замена сетей связи</t>
  </si>
  <si>
    <t>Прочий ремонт и обслуживание</t>
  </si>
  <si>
    <t>Услуги управления МКД</t>
  </si>
  <si>
    <t>Юридические услуги</t>
  </si>
  <si>
    <t>Взыскание задолженностей</t>
  </si>
  <si>
    <t>Обслуживание кассового терминала</t>
  </si>
  <si>
    <t>Услуги по сопровождению ресурса ГИС ЖКХ, системы учёта лицевых счетов</t>
  </si>
  <si>
    <t>Обслуживание систем очистки воды</t>
  </si>
  <si>
    <t>Замена фильтрующих частей</t>
  </si>
  <si>
    <t>Страхование лифтов</t>
  </si>
  <si>
    <t>Поверка лифтов</t>
  </si>
  <si>
    <t>Обслуживание лифтов</t>
  </si>
  <si>
    <t>Уборка территории</t>
  </si>
  <si>
    <t>Проверка и настройка автоматических режимов работы ИТП</t>
  </si>
  <si>
    <t>Регулярное обслуживание ИТП</t>
  </si>
  <si>
    <t>Дополнительные разовые затраты*</t>
  </si>
  <si>
    <t>Техническое обслуживание коллективных узлов учёта тепловой энергии, ГВС, ХВС, электроэнергии</t>
  </si>
  <si>
    <t>По статье содержание общего имущества в многоквартирном доме</t>
  </si>
  <si>
    <t>По статье текущий ремонт общего имущества в многоквартирном доме</t>
  </si>
  <si>
    <t>По статье управление МКД</t>
  </si>
  <si>
    <t>Программа учёта и контроля обходов</t>
  </si>
  <si>
    <t>Техническое обслуживание дверей, окон</t>
  </si>
  <si>
    <t>Очистка технологических помещений и мезонина</t>
  </si>
  <si>
    <t>Очистка ливневой канализации</t>
  </si>
  <si>
    <t>Замена огнетушителей</t>
  </si>
  <si>
    <t>Обслуживание и ремонт насосов ГВС, ХВС</t>
  </si>
  <si>
    <t>май-июль</t>
  </si>
  <si>
    <t>май-сентябрь</t>
  </si>
  <si>
    <t>в течение года</t>
  </si>
  <si>
    <t>подрядчик</t>
  </si>
  <si>
    <t>УК Невкон</t>
  </si>
  <si>
    <t>ежемесячно</t>
  </si>
  <si>
    <t>ноябрь</t>
  </si>
  <si>
    <t>май</t>
  </si>
  <si>
    <t>ежеквартально</t>
  </si>
  <si>
    <t>февраль-ноябрь</t>
  </si>
  <si>
    <t>июнь-август</t>
  </si>
  <si>
    <t>сентябрь-май</t>
  </si>
  <si>
    <t>Очистка кровли от наледи, снега в зимний период</t>
  </si>
  <si>
    <t>ноябрь-апрель</t>
  </si>
  <si>
    <t>июнь-июль</t>
  </si>
  <si>
    <t>май-июнь</t>
  </si>
  <si>
    <t>июнь</t>
  </si>
  <si>
    <t>июнь-сентябрь</t>
  </si>
  <si>
    <t>май-август</t>
  </si>
  <si>
    <t>май-октябрь</t>
  </si>
  <si>
    <t>август-октябрь</t>
  </si>
  <si>
    <t>По статье обслуживание ИТП</t>
  </si>
  <si>
    <t>По статье санитарное содержание придомовой территории</t>
  </si>
  <si>
    <t>По статье благоустройство территории</t>
  </si>
  <si>
    <t>По статье обслуживание систем очистки воды</t>
  </si>
  <si>
    <t>По статье обслуживание, освидетельствование, страхование лифтов</t>
  </si>
  <si>
    <t>По статьям эксплуатация ОДПУ</t>
  </si>
  <si>
    <t>Замена неисправных газоанализаторов и датчиков пожарной сигнализации</t>
  </si>
  <si>
    <t>Поверка и обслуживание огнетушителей, пожарных рукавов, систем АППС</t>
  </si>
  <si>
    <t>Помывка фасада МКД снизу до 1 этажа, а также лестниц парадных от высолов и грязи</t>
  </si>
  <si>
    <t>Годовой план содержания и ремонта общего имущества многоквартирного дома на 2024-2025 гг.</t>
  </si>
  <si>
    <t>* жилищные услуги и разовые затраты рассчитаны исходя из тарифов, вынесенных на голосование ОСС №2024-1. По факту принятия решений ОСС величины затрат могут быть скорректированы</t>
  </si>
  <si>
    <t>Проведение ежегодного общего собрания собственников</t>
  </si>
  <si>
    <t>коммерческие помещения</t>
  </si>
  <si>
    <t>ТСН ТСЖ "Петровский квартал на воде-1"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</si>
</sst>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0" fillId="2" borderId="1" xfId="0" applyNumberFormat="1" applyFill="1" applyBorder="1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/>
    <xf numFmtId="0" fontId="1" fillId="0" borderId="1" xfId="0" applyFont="1" applyBorder="1" applyAlignment="1"/>
    <xf numFmtId="0" fontId="2" fillId="3" borderId="1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/>
    <xf numFmtId="0" fontId="2" fillId="0" borderId="4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2" borderId="2" xfId="0" applyNumberFormat="1" applyFill="1" applyBorder="1" applyAlignment="1">
      <alignment horizontal="left"/>
    </xf>
    <xf numFmtId="4" fontId="0" fillId="2" borderId="3" xfId="0" applyNumberForma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8629-D310-430C-A56B-6ADA623A5C5B}">
  <dimension ref="A1:F69"/>
  <sheetViews>
    <sheetView tabSelected="1" workbookViewId="0">
      <selection activeCell="D9" sqref="D9"/>
    </sheetView>
  </sheetViews>
  <sheetFormatPr defaultRowHeight="14.5" x14ac:dyDescent="0.35"/>
  <cols>
    <col min="1" max="1" width="57.1796875" bestFit="1" customWidth="1"/>
    <col min="2" max="2" width="26.90625" bestFit="1" customWidth="1"/>
    <col min="3" max="3" width="18.26953125" bestFit="1" customWidth="1"/>
    <col min="4" max="4" width="11.1796875" bestFit="1" customWidth="1"/>
    <col min="5" max="5" width="16.453125" bestFit="1" customWidth="1"/>
    <col min="6" max="6" width="49.453125" bestFit="1" customWidth="1"/>
  </cols>
  <sheetData>
    <row r="1" spans="1:6" x14ac:dyDescent="0.35">
      <c r="A1" s="1" t="s">
        <v>152</v>
      </c>
    </row>
    <row r="3" spans="1:6" x14ac:dyDescent="0.35">
      <c r="A3">
        <v>21892</v>
      </c>
      <c r="B3" t="s">
        <v>1</v>
      </c>
    </row>
    <row r="4" spans="1:6" x14ac:dyDescent="0.35">
      <c r="A4">
        <v>14422.5</v>
      </c>
      <c r="B4" t="s">
        <v>2</v>
      </c>
    </row>
    <row r="5" spans="1:6" x14ac:dyDescent="0.35">
      <c r="A5">
        <v>1250.2</v>
      </c>
      <c r="B5" t="s">
        <v>61</v>
      </c>
    </row>
    <row r="6" spans="1:6" x14ac:dyDescent="0.35">
      <c r="A6">
        <v>232.7</v>
      </c>
      <c r="B6" t="s">
        <v>3</v>
      </c>
    </row>
    <row r="7" spans="1:6" x14ac:dyDescent="0.35">
      <c r="A7">
        <v>1453.9</v>
      </c>
      <c r="B7" t="s">
        <v>151</v>
      </c>
    </row>
    <row r="8" spans="1:6" x14ac:dyDescent="0.35">
      <c r="A8">
        <f>A3-A4-A5-A6-A7</f>
        <v>4532.7000000000007</v>
      </c>
      <c r="B8" t="s">
        <v>4</v>
      </c>
    </row>
    <row r="10" spans="1:6" x14ac:dyDescent="0.35">
      <c r="A10" s="16" t="s">
        <v>63</v>
      </c>
      <c r="B10" s="16"/>
      <c r="C10" s="16"/>
      <c r="D10" s="16"/>
      <c r="E10" s="16"/>
      <c r="F10" s="16"/>
    </row>
    <row r="11" spans="1:6" x14ac:dyDescent="0.35">
      <c r="A11" s="22" t="s">
        <v>5</v>
      </c>
      <c r="B11" s="6" t="s">
        <v>6</v>
      </c>
      <c r="C11" s="6" t="s">
        <v>7</v>
      </c>
      <c r="D11" s="20" t="s">
        <v>8</v>
      </c>
      <c r="E11" s="20"/>
      <c r="F11" s="22" t="s">
        <v>40</v>
      </c>
    </row>
    <row r="12" spans="1:6" x14ac:dyDescent="0.35">
      <c r="A12" s="23"/>
      <c r="B12" s="6" t="s">
        <v>59</v>
      </c>
      <c r="C12" s="6" t="s">
        <v>59</v>
      </c>
      <c r="D12" s="6" t="s">
        <v>41</v>
      </c>
      <c r="E12" s="6" t="s">
        <v>42</v>
      </c>
      <c r="F12" s="23"/>
    </row>
    <row r="13" spans="1:6" x14ac:dyDescent="0.35">
      <c r="A13" s="21" t="s">
        <v>9</v>
      </c>
      <c r="B13" s="21"/>
      <c r="C13" s="21"/>
      <c r="D13" s="21"/>
      <c r="E13" s="21"/>
      <c r="F13" s="21"/>
    </row>
    <row r="14" spans="1:6" x14ac:dyDescent="0.35">
      <c r="A14" s="3" t="s">
        <v>10</v>
      </c>
      <c r="B14" s="2"/>
      <c r="C14" s="2"/>
      <c r="D14" s="2"/>
      <c r="E14" s="2"/>
      <c r="F14" s="2"/>
    </row>
    <row r="15" spans="1:6" x14ac:dyDescent="0.35">
      <c r="A15" s="2" t="s">
        <v>11</v>
      </c>
      <c r="B15" s="2"/>
      <c r="C15" s="2"/>
      <c r="D15" s="2" t="s">
        <v>39</v>
      </c>
      <c r="E15" s="2" t="s">
        <v>39</v>
      </c>
      <c r="F15" s="2" t="s">
        <v>43</v>
      </c>
    </row>
    <row r="16" spans="1:6" x14ac:dyDescent="0.35">
      <c r="A16" s="2" t="s">
        <v>12</v>
      </c>
      <c r="B16" s="2"/>
      <c r="C16" s="2"/>
      <c r="D16" s="2" t="s">
        <v>39</v>
      </c>
      <c r="E16" s="2" t="s">
        <v>39</v>
      </c>
      <c r="F16" s="2" t="s">
        <v>43</v>
      </c>
    </row>
    <row r="17" spans="1:6" x14ac:dyDescent="0.35">
      <c r="A17" s="2" t="s">
        <v>13</v>
      </c>
      <c r="B17" s="2"/>
      <c r="C17" s="2"/>
      <c r="D17" s="2" t="s">
        <v>39</v>
      </c>
      <c r="E17" s="2" t="s">
        <v>39</v>
      </c>
      <c r="F17" s="2" t="s">
        <v>43</v>
      </c>
    </row>
    <row r="18" spans="1:6" x14ac:dyDescent="0.35">
      <c r="A18" s="2" t="s">
        <v>14</v>
      </c>
      <c r="B18" s="2"/>
      <c r="C18" s="2"/>
      <c r="D18" s="2" t="s">
        <v>39</v>
      </c>
      <c r="E18" s="2" t="s">
        <v>39</v>
      </c>
      <c r="F18" s="2" t="s">
        <v>43</v>
      </c>
    </row>
    <row r="19" spans="1:6" x14ac:dyDescent="0.35">
      <c r="A19" s="2"/>
      <c r="B19" s="2"/>
      <c r="C19" s="2"/>
      <c r="D19" s="2"/>
      <c r="E19" s="2"/>
      <c r="F19" s="2"/>
    </row>
    <row r="20" spans="1:6" x14ac:dyDescent="0.35">
      <c r="A20" s="3" t="s">
        <v>56</v>
      </c>
      <c r="B20" s="2"/>
      <c r="C20" s="2"/>
      <c r="D20" s="2"/>
      <c r="E20" s="2"/>
      <c r="F20" s="2"/>
    </row>
    <row r="21" spans="1:6" x14ac:dyDescent="0.35">
      <c r="A21" s="4" t="s">
        <v>15</v>
      </c>
      <c r="B21" s="4">
        <v>8.99</v>
      </c>
      <c r="C21" s="4">
        <v>8.99</v>
      </c>
      <c r="D21" s="2">
        <f>SUM($A$4:$A$7)*B21</f>
        <v>156060.10700000002</v>
      </c>
      <c r="E21" s="2">
        <f>D21*12</f>
        <v>1872721.2840000002</v>
      </c>
      <c r="F21" s="2" t="s">
        <v>43</v>
      </c>
    </row>
    <row r="22" spans="1:6" x14ac:dyDescent="0.35">
      <c r="A22" s="4" t="s">
        <v>16</v>
      </c>
      <c r="B22" s="4">
        <v>6.95</v>
      </c>
      <c r="C22" s="4">
        <v>6.95</v>
      </c>
      <c r="D22" s="2">
        <f t="shared" ref="D22:D39" si="0">SUM($A$4:$A$7)*B22</f>
        <v>120647.13500000002</v>
      </c>
      <c r="E22" s="2">
        <f t="shared" ref="E22:E47" si="1">D22*12</f>
        <v>1447765.6200000003</v>
      </c>
      <c r="F22" s="2" t="s">
        <v>43</v>
      </c>
    </row>
    <row r="23" spans="1:6" x14ac:dyDescent="0.35">
      <c r="A23" s="13" t="s">
        <v>17</v>
      </c>
      <c r="B23" s="4">
        <v>0.35</v>
      </c>
      <c r="C23" s="4">
        <v>0.35</v>
      </c>
      <c r="D23" s="2">
        <f t="shared" si="0"/>
        <v>6075.755000000001</v>
      </c>
      <c r="E23" s="2">
        <f t="shared" si="1"/>
        <v>72909.060000000012</v>
      </c>
      <c r="F23" s="2" t="s">
        <v>43</v>
      </c>
    </row>
    <row r="24" spans="1:6" x14ac:dyDescent="0.35">
      <c r="A24" s="13" t="s">
        <v>18</v>
      </c>
      <c r="B24" s="4">
        <v>0.43</v>
      </c>
      <c r="C24" s="4">
        <v>0.43</v>
      </c>
      <c r="D24" s="2">
        <f t="shared" si="0"/>
        <v>7464.4990000000007</v>
      </c>
      <c r="E24" s="2">
        <f t="shared" si="1"/>
        <v>89573.988000000012</v>
      </c>
      <c r="F24" s="2" t="s">
        <v>43</v>
      </c>
    </row>
    <row r="25" spans="1:6" x14ac:dyDescent="0.35">
      <c r="A25" s="4" t="s">
        <v>19</v>
      </c>
      <c r="B25" s="4">
        <v>7.0000000000000007E-2</v>
      </c>
      <c r="C25" s="4">
        <v>7.0000000000000007E-2</v>
      </c>
      <c r="D25" s="2">
        <f t="shared" si="0"/>
        <v>1215.1510000000003</v>
      </c>
      <c r="E25" s="2">
        <f t="shared" si="1"/>
        <v>14581.812000000004</v>
      </c>
      <c r="F25" s="2" t="s">
        <v>43</v>
      </c>
    </row>
    <row r="26" spans="1:6" x14ac:dyDescent="0.35">
      <c r="A26" s="4" t="s">
        <v>20</v>
      </c>
      <c r="B26" s="4">
        <v>0.54</v>
      </c>
      <c r="C26" s="4">
        <v>0.54</v>
      </c>
      <c r="D26" s="2">
        <f t="shared" si="0"/>
        <v>9374.0220000000027</v>
      </c>
      <c r="E26" s="2">
        <f t="shared" si="1"/>
        <v>112488.26400000002</v>
      </c>
      <c r="F26" s="2" t="s">
        <v>43</v>
      </c>
    </row>
    <row r="27" spans="1:6" x14ac:dyDescent="0.35">
      <c r="A27" s="4" t="s">
        <v>21</v>
      </c>
      <c r="B27" s="4">
        <v>0.06</v>
      </c>
      <c r="C27" s="4">
        <v>0.06</v>
      </c>
      <c r="D27" s="2">
        <f t="shared" si="0"/>
        <v>1041.5580000000002</v>
      </c>
      <c r="E27" s="2">
        <f t="shared" si="1"/>
        <v>12498.696000000004</v>
      </c>
      <c r="F27" s="2" t="s">
        <v>43</v>
      </c>
    </row>
    <row r="28" spans="1:6" x14ac:dyDescent="0.35">
      <c r="A28" s="4" t="s">
        <v>22</v>
      </c>
      <c r="B28" s="4">
        <v>7.0000000000000007E-2</v>
      </c>
      <c r="C28" s="4">
        <v>7.0000000000000007E-2</v>
      </c>
      <c r="D28" s="2">
        <f t="shared" si="0"/>
        <v>1215.1510000000003</v>
      </c>
      <c r="E28" s="2">
        <f t="shared" si="1"/>
        <v>14581.812000000004</v>
      </c>
      <c r="F28" s="2" t="s">
        <v>43</v>
      </c>
    </row>
    <row r="29" spans="1:6" x14ac:dyDescent="0.35">
      <c r="A29" s="2"/>
      <c r="B29" s="2"/>
      <c r="C29" s="2"/>
      <c r="D29" s="2"/>
      <c r="E29" s="2"/>
      <c r="F29" s="2"/>
    </row>
    <row r="30" spans="1:6" x14ac:dyDescent="0.35">
      <c r="A30" s="5" t="s">
        <v>23</v>
      </c>
      <c r="B30" s="4">
        <v>9</v>
      </c>
      <c r="C30" s="4">
        <v>9</v>
      </c>
      <c r="D30" s="2">
        <f t="shared" si="0"/>
        <v>156233.70000000001</v>
      </c>
      <c r="E30" s="2">
        <f t="shared" si="1"/>
        <v>1874804.4000000001</v>
      </c>
      <c r="F30" s="2" t="s">
        <v>44</v>
      </c>
    </row>
    <row r="31" spans="1:6" x14ac:dyDescent="0.35">
      <c r="A31" s="5" t="s">
        <v>24</v>
      </c>
      <c r="B31" s="4">
        <v>1.28</v>
      </c>
      <c r="C31" s="4">
        <v>1.28</v>
      </c>
      <c r="D31" s="2">
        <f t="shared" si="0"/>
        <v>22219.904000000006</v>
      </c>
      <c r="E31" s="2">
        <f t="shared" si="1"/>
        <v>266638.84800000006</v>
      </c>
      <c r="F31" s="2" t="s">
        <v>44</v>
      </c>
    </row>
    <row r="32" spans="1:6" x14ac:dyDescent="0.35">
      <c r="A32" s="5" t="s">
        <v>25</v>
      </c>
      <c r="B32" s="4">
        <v>5.74</v>
      </c>
      <c r="C32" s="4">
        <v>5.74</v>
      </c>
      <c r="D32" s="2">
        <f t="shared" si="0"/>
        <v>99642.382000000027</v>
      </c>
      <c r="E32" s="2">
        <f t="shared" si="1"/>
        <v>1195708.5840000003</v>
      </c>
      <c r="F32" s="2" t="s">
        <v>44</v>
      </c>
    </row>
    <row r="33" spans="1:6" x14ac:dyDescent="0.35">
      <c r="A33" s="5" t="s">
        <v>26</v>
      </c>
      <c r="B33" s="4">
        <v>7.45</v>
      </c>
      <c r="C33" s="4">
        <v>27</v>
      </c>
      <c r="D33" s="2">
        <f>SUM($A$4,$A$6:$A$7)*B33+A5*C33</f>
        <v>153768.19500000001</v>
      </c>
      <c r="E33" s="2">
        <f t="shared" si="1"/>
        <v>1845218.34</v>
      </c>
      <c r="F33" s="2" t="s">
        <v>44</v>
      </c>
    </row>
    <row r="34" spans="1:6" x14ac:dyDescent="0.35">
      <c r="A34" s="14" t="s">
        <v>27</v>
      </c>
      <c r="B34" s="4">
        <v>2.92</v>
      </c>
      <c r="C34" s="4">
        <v>2.92</v>
      </c>
      <c r="D34" s="2">
        <f t="shared" si="0"/>
        <v>50689.15600000001</v>
      </c>
      <c r="E34" s="2">
        <f t="shared" si="1"/>
        <v>608269.87200000009</v>
      </c>
      <c r="F34" s="2" t="s">
        <v>44</v>
      </c>
    </row>
    <row r="35" spans="1:6" x14ac:dyDescent="0.35">
      <c r="A35" s="14" t="s">
        <v>28</v>
      </c>
      <c r="B35" s="4">
        <v>7.1</v>
      </c>
      <c r="C35" s="4">
        <v>7.1</v>
      </c>
      <c r="D35" s="2">
        <f t="shared" si="0"/>
        <v>123251.03000000001</v>
      </c>
      <c r="E35" s="2">
        <f t="shared" si="1"/>
        <v>1479012.36</v>
      </c>
      <c r="F35" s="2" t="s">
        <v>44</v>
      </c>
    </row>
    <row r="36" spans="1:6" x14ac:dyDescent="0.35">
      <c r="A36" s="5" t="s">
        <v>29</v>
      </c>
      <c r="B36" s="4">
        <v>3.5</v>
      </c>
      <c r="C36" s="4">
        <v>3.5</v>
      </c>
      <c r="D36" s="2">
        <f t="shared" si="0"/>
        <v>60757.55000000001</v>
      </c>
      <c r="E36" s="2">
        <f t="shared" si="1"/>
        <v>729090.60000000009</v>
      </c>
      <c r="F36" s="2" t="s">
        <v>44</v>
      </c>
    </row>
    <row r="37" spans="1:6" x14ac:dyDescent="0.35">
      <c r="A37" s="5" t="s">
        <v>88</v>
      </c>
      <c r="B37" s="4">
        <v>1.9</v>
      </c>
      <c r="C37" s="4">
        <v>1.9</v>
      </c>
      <c r="D37" s="2">
        <f t="shared" si="0"/>
        <v>32982.670000000006</v>
      </c>
      <c r="E37" s="2">
        <f t="shared" si="1"/>
        <v>395792.04000000004</v>
      </c>
      <c r="F37" s="2" t="s">
        <v>44</v>
      </c>
    </row>
    <row r="38" spans="1:6" x14ac:dyDescent="0.35">
      <c r="A38" s="5" t="s">
        <v>30</v>
      </c>
      <c r="B38" s="4">
        <v>3.65</v>
      </c>
      <c r="C38" s="4">
        <v>3.65</v>
      </c>
      <c r="D38" s="2">
        <f t="shared" si="0"/>
        <v>63361.445000000007</v>
      </c>
      <c r="E38" s="2">
        <f t="shared" si="1"/>
        <v>760337.34000000008</v>
      </c>
      <c r="F38" s="2" t="s">
        <v>44</v>
      </c>
    </row>
    <row r="39" spans="1:6" x14ac:dyDescent="0.35">
      <c r="A39" s="4" t="s">
        <v>31</v>
      </c>
      <c r="B39" s="4">
        <v>12</v>
      </c>
      <c r="C39" s="4">
        <v>12</v>
      </c>
      <c r="D39" s="2">
        <f t="shared" si="0"/>
        <v>208311.60000000003</v>
      </c>
      <c r="E39" s="2">
        <f t="shared" si="1"/>
        <v>2499739.2000000002</v>
      </c>
      <c r="F39" s="2" t="s">
        <v>44</v>
      </c>
    </row>
    <row r="40" spans="1:6" x14ac:dyDescent="0.35">
      <c r="A40" s="15" t="s">
        <v>37</v>
      </c>
      <c r="B40" s="4"/>
      <c r="C40" s="4">
        <v>22</v>
      </c>
      <c r="D40" s="2">
        <f>SUM($A$5)*C40</f>
        <v>27504.400000000001</v>
      </c>
      <c r="E40" s="2">
        <f t="shared" si="1"/>
        <v>330052.80000000005</v>
      </c>
      <c r="F40" s="2" t="s">
        <v>44</v>
      </c>
    </row>
    <row r="41" spans="1:6" x14ac:dyDescent="0.35">
      <c r="A41" s="15" t="s">
        <v>38</v>
      </c>
      <c r="B41" s="4"/>
      <c r="C41" s="4">
        <v>25.7</v>
      </c>
      <c r="D41" s="2">
        <f>SUM($A$5)*C41</f>
        <v>32130.14</v>
      </c>
      <c r="E41" s="2">
        <f t="shared" si="1"/>
        <v>385561.68</v>
      </c>
      <c r="F41" s="2" t="s">
        <v>44</v>
      </c>
    </row>
    <row r="42" spans="1:6" x14ac:dyDescent="0.35">
      <c r="A42" s="2"/>
      <c r="B42" s="2"/>
      <c r="C42" s="2"/>
      <c r="D42" s="2"/>
      <c r="E42" s="2"/>
      <c r="F42" s="2"/>
    </row>
    <row r="43" spans="1:6" x14ac:dyDescent="0.35">
      <c r="A43" s="5" t="s">
        <v>32</v>
      </c>
      <c r="B43" s="4">
        <v>12</v>
      </c>
      <c r="C43" s="4">
        <v>12</v>
      </c>
      <c r="D43" s="2">
        <f>SUM($A$4:$A$7)*C43</f>
        <v>208311.60000000003</v>
      </c>
      <c r="E43" s="2">
        <f t="shared" si="1"/>
        <v>2499739.2000000002</v>
      </c>
      <c r="F43" s="2" t="s">
        <v>44</v>
      </c>
    </row>
    <row r="44" spans="1:6" x14ac:dyDescent="0.35">
      <c r="A44" s="4" t="s">
        <v>33</v>
      </c>
      <c r="B44" s="4">
        <v>0.47</v>
      </c>
      <c r="C44" s="4">
        <v>0.47</v>
      </c>
      <c r="D44" s="2">
        <f t="shared" ref="D44:D47" si="2">SUM($A$4:$A$7)*C44</f>
        <v>8158.871000000001</v>
      </c>
      <c r="E44" s="2">
        <f t="shared" si="1"/>
        <v>97906.452000000019</v>
      </c>
      <c r="F44" s="2" t="s">
        <v>44</v>
      </c>
    </row>
    <row r="45" spans="1:6" x14ac:dyDescent="0.35">
      <c r="A45" s="4" t="s">
        <v>34</v>
      </c>
      <c r="B45" s="4">
        <v>20</v>
      </c>
      <c r="C45" s="4">
        <v>20</v>
      </c>
      <c r="D45" s="2">
        <f t="shared" si="2"/>
        <v>347186.00000000006</v>
      </c>
      <c r="E45" s="2">
        <f t="shared" si="1"/>
        <v>4166232.0000000009</v>
      </c>
      <c r="F45" s="2" t="s">
        <v>44</v>
      </c>
    </row>
    <row r="46" spans="1:6" x14ac:dyDescent="0.35">
      <c r="A46" s="4" t="s">
        <v>35</v>
      </c>
      <c r="B46" s="4">
        <v>1.55</v>
      </c>
      <c r="C46" s="4">
        <v>1.55</v>
      </c>
      <c r="D46" s="2">
        <f t="shared" si="2"/>
        <v>26906.915000000005</v>
      </c>
      <c r="E46" s="2">
        <f t="shared" si="1"/>
        <v>322882.98000000004</v>
      </c>
      <c r="F46" s="2" t="s">
        <v>44</v>
      </c>
    </row>
    <row r="47" spans="1:6" x14ac:dyDescent="0.35">
      <c r="A47" s="4" t="s">
        <v>36</v>
      </c>
      <c r="B47" s="4">
        <v>4.8</v>
      </c>
      <c r="C47" s="4">
        <v>4.8</v>
      </c>
      <c r="D47" s="2">
        <f t="shared" si="2"/>
        <v>83324.640000000014</v>
      </c>
      <c r="E47" s="2">
        <f t="shared" si="1"/>
        <v>999895.68000000017</v>
      </c>
      <c r="F47" s="2" t="s">
        <v>44</v>
      </c>
    </row>
    <row r="48" spans="1:6" x14ac:dyDescent="0.35">
      <c r="A48" s="3" t="s">
        <v>58</v>
      </c>
      <c r="B48" s="3">
        <f>SUM(B21:B47)</f>
        <v>110.82</v>
      </c>
      <c r="C48" s="3">
        <f>SUM(C21:C47)</f>
        <v>178.07000000000002</v>
      </c>
      <c r="D48" s="3">
        <f>SUM(D21:D47)</f>
        <v>2007833.5760000004</v>
      </c>
      <c r="E48" s="3">
        <f>SUM(E21:E47)</f>
        <v>24094002.911999997</v>
      </c>
      <c r="F48" s="2"/>
    </row>
    <row r="49" spans="1:6" x14ac:dyDescent="0.35">
      <c r="A49" s="2"/>
      <c r="B49" s="2"/>
      <c r="C49" s="2"/>
      <c r="D49" s="2"/>
      <c r="E49" s="2"/>
      <c r="F49" s="2"/>
    </row>
    <row r="50" spans="1:6" x14ac:dyDescent="0.35">
      <c r="A50" s="3" t="s">
        <v>107</v>
      </c>
      <c r="B50" s="2"/>
      <c r="C50" s="2"/>
      <c r="D50" s="2"/>
      <c r="E50" s="2"/>
      <c r="F50" s="2"/>
    </row>
    <row r="51" spans="1:6" x14ac:dyDescent="0.35">
      <c r="A51" s="2" t="s">
        <v>54</v>
      </c>
      <c r="B51" s="2"/>
      <c r="C51" s="2"/>
      <c r="D51" s="2"/>
      <c r="E51" s="2">
        <v>500000</v>
      </c>
      <c r="F51" s="2" t="s">
        <v>44</v>
      </c>
    </row>
    <row r="52" spans="1:6" x14ac:dyDescent="0.35">
      <c r="A52" s="2" t="s">
        <v>45</v>
      </c>
      <c r="B52" s="2"/>
      <c r="C52" s="2"/>
      <c r="D52" s="2"/>
      <c r="E52" s="2">
        <v>2500000</v>
      </c>
      <c r="F52" s="2" t="s">
        <v>44</v>
      </c>
    </row>
    <row r="53" spans="1:6" x14ac:dyDescent="0.35">
      <c r="A53" s="2" t="s">
        <v>46</v>
      </c>
      <c r="B53" s="2"/>
      <c r="C53" s="2"/>
      <c r="D53" s="2"/>
      <c r="E53" s="2">
        <v>500000</v>
      </c>
      <c r="F53" s="2" t="s">
        <v>44</v>
      </c>
    </row>
    <row r="54" spans="1:6" x14ac:dyDescent="0.35">
      <c r="A54" s="2" t="s">
        <v>47</v>
      </c>
      <c r="B54" s="2"/>
      <c r="C54" s="2"/>
      <c r="D54" s="2"/>
      <c r="E54" s="2">
        <v>500000</v>
      </c>
      <c r="F54" s="2" t="s">
        <v>44</v>
      </c>
    </row>
    <row r="55" spans="1:6" x14ac:dyDescent="0.35">
      <c r="A55" s="2" t="s">
        <v>87</v>
      </c>
      <c r="B55" s="2"/>
      <c r="C55" s="2"/>
      <c r="D55" s="2"/>
      <c r="E55" s="2">
        <v>300000</v>
      </c>
      <c r="F55" s="2" t="s">
        <v>44</v>
      </c>
    </row>
    <row r="56" spans="1:6" x14ac:dyDescent="0.35">
      <c r="A56" s="2" t="s">
        <v>48</v>
      </c>
      <c r="B56" s="2"/>
      <c r="C56" s="2"/>
      <c r="D56" s="2"/>
      <c r="E56" s="2">
        <v>2000000</v>
      </c>
      <c r="F56" s="2" t="s">
        <v>44</v>
      </c>
    </row>
    <row r="57" spans="1:6" x14ac:dyDescent="0.35">
      <c r="A57" s="2" t="s">
        <v>49</v>
      </c>
      <c r="B57" s="2"/>
      <c r="C57" s="2"/>
      <c r="D57" s="2"/>
      <c r="E57" s="2">
        <v>400000</v>
      </c>
      <c r="F57" s="2" t="s">
        <v>44</v>
      </c>
    </row>
    <row r="58" spans="1:6" x14ac:dyDescent="0.35">
      <c r="A58" s="2" t="s">
        <v>50</v>
      </c>
      <c r="B58" s="2"/>
      <c r="C58" s="2"/>
      <c r="D58" s="2"/>
      <c r="E58" s="2">
        <v>400000</v>
      </c>
      <c r="F58" s="2" t="s">
        <v>44</v>
      </c>
    </row>
    <row r="59" spans="1:6" x14ac:dyDescent="0.35">
      <c r="A59" s="2" t="s">
        <v>51</v>
      </c>
      <c r="B59" s="2"/>
      <c r="C59" s="2"/>
      <c r="D59" s="2"/>
      <c r="E59" s="2">
        <v>351000</v>
      </c>
      <c r="F59" s="2" t="s">
        <v>44</v>
      </c>
    </row>
    <row r="60" spans="1:6" x14ac:dyDescent="0.35">
      <c r="A60" s="2" t="s">
        <v>52</v>
      </c>
      <c r="B60" s="2"/>
      <c r="C60" s="2"/>
      <c r="D60" s="2"/>
      <c r="E60" s="2">
        <v>240000</v>
      </c>
      <c r="F60" s="2" t="s">
        <v>44</v>
      </c>
    </row>
    <row r="61" spans="1:6" x14ac:dyDescent="0.35">
      <c r="A61" s="2" t="s">
        <v>53</v>
      </c>
      <c r="B61" s="2"/>
      <c r="C61" s="2"/>
      <c r="D61" s="2"/>
      <c r="E61" s="2">
        <v>400000</v>
      </c>
      <c r="F61" s="2" t="s">
        <v>44</v>
      </c>
    </row>
    <row r="62" spans="1:6" x14ac:dyDescent="0.35">
      <c r="A62" s="2"/>
      <c r="B62" s="2"/>
      <c r="C62" s="2"/>
      <c r="D62" s="2"/>
      <c r="E62" s="2"/>
      <c r="F62" s="2"/>
    </row>
    <row r="63" spans="1:6" x14ac:dyDescent="0.35">
      <c r="A63" s="3" t="s">
        <v>57</v>
      </c>
      <c r="B63" s="2"/>
      <c r="C63" s="2"/>
      <c r="D63" s="2"/>
      <c r="E63" s="3">
        <f>SUM(E48:E61)</f>
        <v>32185002.911999997</v>
      </c>
      <c r="F63" s="2"/>
    </row>
    <row r="64" spans="1:6" x14ac:dyDescent="0.35">
      <c r="A64" s="2"/>
      <c r="B64" s="2"/>
      <c r="C64" s="2"/>
      <c r="D64" s="2"/>
      <c r="E64" s="2"/>
      <c r="F64" s="2"/>
    </row>
    <row r="65" spans="1:6" x14ac:dyDescent="0.35">
      <c r="A65" s="21" t="s">
        <v>55</v>
      </c>
      <c r="B65" s="21"/>
      <c r="C65" s="21"/>
      <c r="D65" s="21"/>
      <c r="E65" s="21"/>
      <c r="F65" s="21"/>
    </row>
    <row r="66" spans="1:6" x14ac:dyDescent="0.35">
      <c r="A66" s="17" t="s">
        <v>60</v>
      </c>
      <c r="B66" s="18"/>
      <c r="C66" s="18"/>
      <c r="D66" s="18"/>
      <c r="E66" s="18"/>
      <c r="F66" s="19"/>
    </row>
    <row r="68" spans="1:6" x14ac:dyDescent="0.35">
      <c r="A68" t="s">
        <v>149</v>
      </c>
    </row>
    <row r="69" spans="1:6" x14ac:dyDescent="0.35">
      <c r="A69" t="s">
        <v>62</v>
      </c>
    </row>
  </sheetData>
  <mergeCells count="7">
    <mergeCell ref="A10:F10"/>
    <mergeCell ref="A66:F66"/>
    <mergeCell ref="D11:E11"/>
    <mergeCell ref="A13:F13"/>
    <mergeCell ref="A65:F65"/>
    <mergeCell ref="A11:A12"/>
    <mergeCell ref="F11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63F6-9024-4270-B556-A4823B9C8F78}">
  <dimension ref="A1:C72"/>
  <sheetViews>
    <sheetView workbookViewId="0">
      <selection activeCell="B8" sqref="B8"/>
    </sheetView>
  </sheetViews>
  <sheetFormatPr defaultRowHeight="14.5" x14ac:dyDescent="0.35"/>
  <cols>
    <col min="1" max="1" width="102.1796875" customWidth="1"/>
    <col min="2" max="2" width="16.6328125" bestFit="1" customWidth="1"/>
    <col min="3" max="3" width="12.26953125" bestFit="1" customWidth="1"/>
  </cols>
  <sheetData>
    <row r="1" spans="1:3" x14ac:dyDescent="0.35">
      <c r="A1" s="1" t="s">
        <v>0</v>
      </c>
    </row>
    <row r="2" spans="1:3" x14ac:dyDescent="0.35">
      <c r="A2" s="1" t="s">
        <v>148</v>
      </c>
    </row>
    <row r="4" spans="1:3" x14ac:dyDescent="0.35">
      <c r="A4" s="12" t="s">
        <v>79</v>
      </c>
      <c r="B4" s="12" t="s">
        <v>80</v>
      </c>
      <c r="C4" s="12" t="s">
        <v>81</v>
      </c>
    </row>
    <row r="5" spans="1:3" x14ac:dyDescent="0.35">
      <c r="A5" s="24" t="s">
        <v>89</v>
      </c>
      <c r="B5" s="25"/>
      <c r="C5" s="26"/>
    </row>
    <row r="6" spans="1:3" x14ac:dyDescent="0.35">
      <c r="A6" s="9" t="s">
        <v>90</v>
      </c>
      <c r="B6" s="8" t="s">
        <v>118</v>
      </c>
      <c r="C6" s="8" t="s">
        <v>121</v>
      </c>
    </row>
    <row r="7" spans="1:3" x14ac:dyDescent="0.35">
      <c r="A7" s="8" t="s">
        <v>91</v>
      </c>
      <c r="B7" s="8" t="s">
        <v>118</v>
      </c>
      <c r="C7" s="8" t="s">
        <v>121</v>
      </c>
    </row>
    <row r="8" spans="1:3" x14ac:dyDescent="0.35">
      <c r="A8" s="8" t="s">
        <v>146</v>
      </c>
      <c r="B8" s="8" t="s">
        <v>118</v>
      </c>
      <c r="C8" s="8" t="s">
        <v>121</v>
      </c>
    </row>
    <row r="9" spans="1:3" x14ac:dyDescent="0.35">
      <c r="A9" s="8" t="s">
        <v>92</v>
      </c>
      <c r="B9" s="8" t="s">
        <v>119</v>
      </c>
      <c r="C9" s="8" t="s">
        <v>121</v>
      </c>
    </row>
    <row r="10" spans="1:3" x14ac:dyDescent="0.35">
      <c r="A10" s="8" t="s">
        <v>93</v>
      </c>
      <c r="B10" s="8" t="s">
        <v>120</v>
      </c>
      <c r="C10" s="8" t="s">
        <v>121</v>
      </c>
    </row>
    <row r="11" spans="1:3" x14ac:dyDescent="0.35">
      <c r="A11" s="8"/>
      <c r="B11" s="8"/>
      <c r="C11" s="8"/>
    </row>
    <row r="12" spans="1:3" x14ac:dyDescent="0.35">
      <c r="A12" s="24" t="s">
        <v>109</v>
      </c>
      <c r="B12" s="25"/>
      <c r="C12" s="26"/>
    </row>
    <row r="13" spans="1:3" x14ac:dyDescent="0.35">
      <c r="A13" s="8" t="s">
        <v>69</v>
      </c>
      <c r="B13" s="8" t="s">
        <v>123</v>
      </c>
      <c r="C13" s="8" t="s">
        <v>121</v>
      </c>
    </row>
    <row r="14" spans="1:3" x14ac:dyDescent="0.35">
      <c r="A14" s="8" t="s">
        <v>147</v>
      </c>
      <c r="B14" s="8" t="s">
        <v>125</v>
      </c>
      <c r="C14" s="8" t="s">
        <v>121</v>
      </c>
    </row>
    <row r="15" spans="1:3" x14ac:dyDescent="0.35">
      <c r="A15" s="8" t="s">
        <v>130</v>
      </c>
      <c r="B15" s="8" t="s">
        <v>131</v>
      </c>
      <c r="C15" s="8" t="s">
        <v>121</v>
      </c>
    </row>
    <row r="16" spans="1:3" x14ac:dyDescent="0.35">
      <c r="A16" s="8" t="s">
        <v>78</v>
      </c>
      <c r="B16" s="8" t="s">
        <v>132</v>
      </c>
      <c r="C16" s="8" t="s">
        <v>122</v>
      </c>
    </row>
    <row r="17" spans="1:3" x14ac:dyDescent="0.35">
      <c r="A17" s="8" t="s">
        <v>84</v>
      </c>
      <c r="B17" s="8" t="s">
        <v>123</v>
      </c>
      <c r="C17" s="8" t="s">
        <v>122</v>
      </c>
    </row>
    <row r="18" spans="1:3" x14ac:dyDescent="0.35">
      <c r="A18" s="8" t="s">
        <v>113</v>
      </c>
      <c r="B18" s="8" t="s">
        <v>126</v>
      </c>
      <c r="C18" s="8" t="s">
        <v>122</v>
      </c>
    </row>
    <row r="19" spans="1:3" x14ac:dyDescent="0.35">
      <c r="A19" s="8" t="s">
        <v>70</v>
      </c>
      <c r="B19" s="8" t="s">
        <v>123</v>
      </c>
      <c r="C19" s="8" t="s">
        <v>122</v>
      </c>
    </row>
    <row r="20" spans="1:3" x14ac:dyDescent="0.35">
      <c r="A20" s="8" t="s">
        <v>114</v>
      </c>
      <c r="B20" s="8" t="s">
        <v>125</v>
      </c>
      <c r="C20" s="8" t="s">
        <v>121</v>
      </c>
    </row>
    <row r="21" spans="1:3" x14ac:dyDescent="0.35">
      <c r="A21" s="8" t="s">
        <v>115</v>
      </c>
      <c r="B21" s="8" t="s">
        <v>133</v>
      </c>
      <c r="C21" s="8" t="s">
        <v>121</v>
      </c>
    </row>
    <row r="22" spans="1:3" x14ac:dyDescent="0.35">
      <c r="A22" s="8" t="s">
        <v>117</v>
      </c>
      <c r="B22" s="8" t="s">
        <v>123</v>
      </c>
      <c r="C22" s="8" t="s">
        <v>122</v>
      </c>
    </row>
    <row r="23" spans="1:3" x14ac:dyDescent="0.35">
      <c r="A23" s="8" t="s">
        <v>116</v>
      </c>
      <c r="B23" s="8" t="s">
        <v>134</v>
      </c>
      <c r="C23" s="8" t="s">
        <v>121</v>
      </c>
    </row>
    <row r="24" spans="1:3" x14ac:dyDescent="0.35">
      <c r="A24" s="8"/>
      <c r="B24" s="8"/>
      <c r="C24" s="8"/>
    </row>
    <row r="25" spans="1:3" s="7" customFormat="1" x14ac:dyDescent="0.35">
      <c r="A25" s="24" t="s">
        <v>110</v>
      </c>
      <c r="B25" s="25"/>
      <c r="C25" s="26"/>
    </row>
    <row r="26" spans="1:3" x14ac:dyDescent="0.35">
      <c r="A26" s="10" t="s">
        <v>64</v>
      </c>
      <c r="B26" s="8" t="s">
        <v>133</v>
      </c>
      <c r="C26" s="8" t="s">
        <v>121</v>
      </c>
    </row>
    <row r="27" spans="1:3" x14ac:dyDescent="0.35">
      <c r="A27" s="11" t="s">
        <v>82</v>
      </c>
      <c r="B27" s="8" t="s">
        <v>135</v>
      </c>
      <c r="C27" s="8" t="s">
        <v>121</v>
      </c>
    </row>
    <row r="28" spans="1:3" x14ac:dyDescent="0.35">
      <c r="A28" s="11" t="s">
        <v>83</v>
      </c>
      <c r="B28" s="8" t="s">
        <v>135</v>
      </c>
      <c r="C28" s="8" t="s">
        <v>121</v>
      </c>
    </row>
    <row r="29" spans="1:3" x14ac:dyDescent="0.35">
      <c r="A29" s="8" t="s">
        <v>66</v>
      </c>
      <c r="B29" s="8" t="s">
        <v>136</v>
      </c>
      <c r="C29" s="8" t="s">
        <v>121</v>
      </c>
    </row>
    <row r="30" spans="1:3" x14ac:dyDescent="0.35">
      <c r="A30" s="8" t="s">
        <v>67</v>
      </c>
      <c r="B30" s="8" t="s">
        <v>123</v>
      </c>
      <c r="C30" s="8" t="s">
        <v>121</v>
      </c>
    </row>
    <row r="31" spans="1:3" x14ac:dyDescent="0.35">
      <c r="A31" s="8" t="s">
        <v>65</v>
      </c>
      <c r="B31" s="8" t="s">
        <v>126</v>
      </c>
      <c r="C31" s="8" t="s">
        <v>121</v>
      </c>
    </row>
    <row r="32" spans="1:3" x14ac:dyDescent="0.35">
      <c r="A32" s="8" t="s">
        <v>85</v>
      </c>
      <c r="B32" s="8" t="s">
        <v>137</v>
      </c>
      <c r="C32" s="8" t="s">
        <v>121</v>
      </c>
    </row>
    <row r="33" spans="1:3" x14ac:dyDescent="0.35">
      <c r="A33" s="8" t="s">
        <v>145</v>
      </c>
      <c r="B33" s="8" t="s">
        <v>137</v>
      </c>
      <c r="C33" s="8" t="s">
        <v>121</v>
      </c>
    </row>
    <row r="34" spans="1:3" x14ac:dyDescent="0.35">
      <c r="A34" s="8" t="s">
        <v>86</v>
      </c>
      <c r="B34" s="8" t="s">
        <v>138</v>
      </c>
      <c r="C34" s="8" t="s">
        <v>121</v>
      </c>
    </row>
    <row r="35" spans="1:3" x14ac:dyDescent="0.35">
      <c r="A35" s="8" t="s">
        <v>76</v>
      </c>
      <c r="B35" s="8" t="s">
        <v>123</v>
      </c>
      <c r="C35" s="8" t="s">
        <v>122</v>
      </c>
    </row>
    <row r="36" spans="1:3" x14ac:dyDescent="0.35">
      <c r="A36" s="8" t="s">
        <v>77</v>
      </c>
      <c r="B36" s="8" t="s">
        <v>133</v>
      </c>
      <c r="C36" s="8" t="s">
        <v>121</v>
      </c>
    </row>
    <row r="37" spans="1:3" x14ac:dyDescent="0.35">
      <c r="A37" s="8" t="s">
        <v>68</v>
      </c>
      <c r="B37" s="8" t="s">
        <v>123</v>
      </c>
      <c r="C37" s="8" t="s">
        <v>121</v>
      </c>
    </row>
    <row r="38" spans="1:3" x14ac:dyDescent="0.35">
      <c r="A38" s="8"/>
      <c r="B38" s="8"/>
      <c r="C38" s="8"/>
    </row>
    <row r="39" spans="1:3" x14ac:dyDescent="0.35">
      <c r="A39" s="24" t="s">
        <v>111</v>
      </c>
      <c r="B39" s="25"/>
      <c r="C39" s="26"/>
    </row>
    <row r="40" spans="1:3" x14ac:dyDescent="0.35">
      <c r="A40" s="8" t="s">
        <v>94</v>
      </c>
      <c r="B40" s="8" t="s">
        <v>123</v>
      </c>
      <c r="C40" s="8" t="s">
        <v>122</v>
      </c>
    </row>
    <row r="41" spans="1:3" x14ac:dyDescent="0.35">
      <c r="A41" s="8" t="s">
        <v>98</v>
      </c>
      <c r="B41" s="8" t="s">
        <v>123</v>
      </c>
      <c r="C41" s="8" t="s">
        <v>121</v>
      </c>
    </row>
    <row r="42" spans="1:3" x14ac:dyDescent="0.35">
      <c r="A42" s="8" t="s">
        <v>112</v>
      </c>
      <c r="B42" s="8" t="s">
        <v>123</v>
      </c>
      <c r="C42" s="8" t="s">
        <v>121</v>
      </c>
    </row>
    <row r="43" spans="1:3" x14ac:dyDescent="0.35">
      <c r="A43" s="8" t="s">
        <v>97</v>
      </c>
      <c r="B43" s="8" t="s">
        <v>123</v>
      </c>
      <c r="C43" s="8" t="s">
        <v>121</v>
      </c>
    </row>
    <row r="44" spans="1:3" x14ac:dyDescent="0.35">
      <c r="A44" s="8" t="s">
        <v>72</v>
      </c>
      <c r="B44" s="8" t="s">
        <v>123</v>
      </c>
      <c r="C44" s="8" t="s">
        <v>121</v>
      </c>
    </row>
    <row r="45" spans="1:3" x14ac:dyDescent="0.35">
      <c r="A45" s="8" t="s">
        <v>73</v>
      </c>
      <c r="B45" s="8" t="s">
        <v>123</v>
      </c>
      <c r="C45" s="8" t="s">
        <v>121</v>
      </c>
    </row>
    <row r="46" spans="1:3" x14ac:dyDescent="0.35">
      <c r="A46" s="8" t="s">
        <v>150</v>
      </c>
      <c r="B46" s="8" t="s">
        <v>123</v>
      </c>
      <c r="C46" s="8" t="s">
        <v>121</v>
      </c>
    </row>
    <row r="47" spans="1:3" x14ac:dyDescent="0.35">
      <c r="A47" s="8" t="s">
        <v>95</v>
      </c>
      <c r="B47" s="8" t="s">
        <v>123</v>
      </c>
      <c r="C47" s="8" t="s">
        <v>121</v>
      </c>
    </row>
    <row r="48" spans="1:3" x14ac:dyDescent="0.35">
      <c r="A48" s="8" t="s">
        <v>96</v>
      </c>
      <c r="B48" s="8" t="s">
        <v>123</v>
      </c>
      <c r="C48" s="8" t="s">
        <v>121</v>
      </c>
    </row>
    <row r="49" spans="1:3" x14ac:dyDescent="0.35">
      <c r="A49" s="8"/>
      <c r="B49" s="8"/>
      <c r="C49" s="8"/>
    </row>
    <row r="50" spans="1:3" s="7" customFormat="1" x14ac:dyDescent="0.35">
      <c r="A50" s="24" t="s">
        <v>139</v>
      </c>
      <c r="B50" s="25"/>
      <c r="C50" s="26"/>
    </row>
    <row r="51" spans="1:3" x14ac:dyDescent="0.35">
      <c r="A51" s="8" t="s">
        <v>71</v>
      </c>
      <c r="B51" s="8" t="s">
        <v>128</v>
      </c>
      <c r="C51" s="8" t="s">
        <v>121</v>
      </c>
    </row>
    <row r="52" spans="1:3" x14ac:dyDescent="0.35">
      <c r="A52" s="8" t="s">
        <v>105</v>
      </c>
      <c r="B52" s="8" t="s">
        <v>129</v>
      </c>
      <c r="C52" s="8" t="s">
        <v>121</v>
      </c>
    </row>
    <row r="53" spans="1:3" x14ac:dyDescent="0.35">
      <c r="A53" s="8" t="s">
        <v>106</v>
      </c>
      <c r="B53" s="8" t="s">
        <v>123</v>
      </c>
      <c r="C53" s="8" t="s">
        <v>122</v>
      </c>
    </row>
    <row r="54" spans="1:3" x14ac:dyDescent="0.35">
      <c r="A54" s="8"/>
      <c r="B54" s="8"/>
      <c r="C54" s="8"/>
    </row>
    <row r="55" spans="1:3" x14ac:dyDescent="0.35">
      <c r="A55" s="24" t="s">
        <v>140</v>
      </c>
      <c r="B55" s="25"/>
      <c r="C55" s="26"/>
    </row>
    <row r="56" spans="1:3" x14ac:dyDescent="0.35">
      <c r="A56" s="8" t="s">
        <v>75</v>
      </c>
      <c r="B56" s="8" t="s">
        <v>126</v>
      </c>
      <c r="C56" s="8" t="s">
        <v>121</v>
      </c>
    </row>
    <row r="57" spans="1:3" x14ac:dyDescent="0.35">
      <c r="A57" s="8" t="s">
        <v>104</v>
      </c>
      <c r="B57" s="8" t="s">
        <v>123</v>
      </c>
      <c r="C57" s="8" t="s">
        <v>121</v>
      </c>
    </row>
    <row r="58" spans="1:3" x14ac:dyDescent="0.35">
      <c r="A58" s="8"/>
      <c r="B58" s="8"/>
      <c r="C58" s="8"/>
    </row>
    <row r="59" spans="1:3" x14ac:dyDescent="0.35">
      <c r="A59" s="24" t="s">
        <v>141</v>
      </c>
      <c r="B59" s="25"/>
      <c r="C59" s="26"/>
    </row>
    <row r="60" spans="1:3" x14ac:dyDescent="0.35">
      <c r="A60" s="8" t="s">
        <v>74</v>
      </c>
      <c r="B60" s="8" t="s">
        <v>127</v>
      </c>
      <c r="C60" s="8" t="s">
        <v>121</v>
      </c>
    </row>
    <row r="61" spans="1:3" x14ac:dyDescent="0.35">
      <c r="A61" s="8"/>
      <c r="B61" s="8"/>
      <c r="C61" s="8"/>
    </row>
    <row r="62" spans="1:3" x14ac:dyDescent="0.35">
      <c r="A62" s="24" t="s">
        <v>142</v>
      </c>
      <c r="B62" s="25"/>
      <c r="C62" s="26"/>
    </row>
    <row r="63" spans="1:3" x14ac:dyDescent="0.35">
      <c r="A63" s="8" t="s">
        <v>99</v>
      </c>
      <c r="B63" s="8" t="s">
        <v>123</v>
      </c>
      <c r="C63" s="8" t="s">
        <v>121</v>
      </c>
    </row>
    <row r="64" spans="1:3" x14ac:dyDescent="0.35">
      <c r="A64" s="8" t="s">
        <v>100</v>
      </c>
      <c r="B64" s="8" t="s">
        <v>126</v>
      </c>
      <c r="C64" s="8" t="s">
        <v>121</v>
      </c>
    </row>
    <row r="65" spans="1:3" x14ac:dyDescent="0.35">
      <c r="A65" s="8"/>
      <c r="B65" s="8"/>
      <c r="C65" s="8"/>
    </row>
    <row r="66" spans="1:3" s="7" customFormat="1" x14ac:dyDescent="0.35">
      <c r="A66" s="24" t="s">
        <v>143</v>
      </c>
      <c r="B66" s="25"/>
      <c r="C66" s="26"/>
    </row>
    <row r="67" spans="1:3" s="7" customFormat="1" x14ac:dyDescent="0.35">
      <c r="A67" s="8" t="s">
        <v>101</v>
      </c>
      <c r="B67" s="8" t="s">
        <v>125</v>
      </c>
      <c r="C67" s="8" t="s">
        <v>121</v>
      </c>
    </row>
    <row r="68" spans="1:3" s="7" customFormat="1" x14ac:dyDescent="0.35">
      <c r="A68" s="8" t="s">
        <v>102</v>
      </c>
      <c r="B68" s="8" t="s">
        <v>124</v>
      </c>
      <c r="C68" s="8" t="s">
        <v>121</v>
      </c>
    </row>
    <row r="69" spans="1:3" s="7" customFormat="1" x14ac:dyDescent="0.35">
      <c r="A69" s="8" t="s">
        <v>103</v>
      </c>
      <c r="B69" s="8" t="s">
        <v>123</v>
      </c>
      <c r="C69" s="8" t="s">
        <v>121</v>
      </c>
    </row>
    <row r="70" spans="1:3" s="7" customFormat="1" x14ac:dyDescent="0.35">
      <c r="A70" s="8"/>
      <c r="B70" s="8"/>
      <c r="C70" s="8"/>
    </row>
    <row r="71" spans="1:3" x14ac:dyDescent="0.35">
      <c r="A71" s="24" t="s">
        <v>144</v>
      </c>
      <c r="B71" s="25"/>
      <c r="C71" s="26"/>
    </row>
    <row r="72" spans="1:3" x14ac:dyDescent="0.35">
      <c r="A72" s="8" t="s">
        <v>108</v>
      </c>
      <c r="B72" s="8" t="s">
        <v>123</v>
      </c>
      <c r="C72" s="8" t="s">
        <v>121</v>
      </c>
    </row>
  </sheetData>
  <mergeCells count="10">
    <mergeCell ref="A59:C59"/>
    <mergeCell ref="A62:C62"/>
    <mergeCell ref="A66:C66"/>
    <mergeCell ref="A71:C71"/>
    <mergeCell ref="A5:C5"/>
    <mergeCell ref="A12:C12"/>
    <mergeCell ref="A25:C25"/>
    <mergeCell ref="A39:C39"/>
    <mergeCell ref="A50:C50"/>
    <mergeCell ref="A55:C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ТСЖ</vt:lpstr>
      <vt:lpstr>Годовой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Добровольский Иван Маркович</cp:lastModifiedBy>
  <dcterms:created xsi:type="dcterms:W3CDTF">2023-12-18T11:26:59Z</dcterms:created>
  <dcterms:modified xsi:type="dcterms:W3CDTF">2023-12-26T20:07:12Z</dcterms:modified>
</cp:coreProperties>
</file>